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565"/>
  </bookViews>
  <sheets>
    <sheet name="Sheet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C22" i="1" l="1"/>
  <c r="C20" i="1"/>
  <c r="C21" i="1"/>
  <c r="B22" i="1"/>
  <c r="B21" i="1"/>
  <c r="B20" i="1"/>
  <c r="C23" i="1" l="1"/>
  <c r="D23" i="1"/>
  <c r="B23" i="1"/>
  <c r="C14" i="1"/>
  <c r="E14" i="1"/>
  <c r="F14" i="1"/>
  <c r="G14" i="1"/>
  <c r="H14" i="1"/>
  <c r="I14" i="1"/>
  <c r="B14" i="1"/>
</calcChain>
</file>

<file path=xl/sharedStrings.xml><?xml version="1.0" encoding="utf-8"?>
<sst xmlns="http://schemas.openxmlformats.org/spreadsheetml/2006/main" count="35" uniqueCount="30">
  <si>
    <t>School Name</t>
  </si>
  <si>
    <t>South Auckland Middle School</t>
  </si>
  <si>
    <t>The Rise UP Academy</t>
  </si>
  <si>
    <t>Te Kura Hourua o Whangarei Terenga Paraoa</t>
  </si>
  <si>
    <t>Middle School West Auckland</t>
  </si>
  <si>
    <t>Te Kura Māori o Waatea</t>
  </si>
  <si>
    <t>Property</t>
  </si>
  <si>
    <t>Insurance</t>
  </si>
  <si>
    <t>Base Grant</t>
  </si>
  <si>
    <t>Centrally Funded Per Student Support</t>
  </si>
  <si>
    <t>Per Student Grant - Primary</t>
  </si>
  <si>
    <t>Total (Annual)</t>
  </si>
  <si>
    <t>Round 1 and 2 schools</t>
  </si>
  <si>
    <t>Round 3 and 4 schools</t>
  </si>
  <si>
    <t>Property and Insurance</t>
  </si>
  <si>
    <t>Teaching and Operating Rate</t>
  </si>
  <si>
    <t>Professional Development and Resources rate</t>
  </si>
  <si>
    <t>Te Aratika Academy</t>
  </si>
  <si>
    <t>Te Kōpuku High</t>
  </si>
  <si>
    <t>Per Student Grant - Secondary</t>
  </si>
  <si>
    <t>Adjustment to decile 1H</t>
  </si>
  <si>
    <t>Vanguard Military School Auckland</t>
  </si>
  <si>
    <t>Operational payment components</t>
  </si>
  <si>
    <t>Pacific Advance Senior School</t>
  </si>
  <si>
    <t>Te Kāpehu Whetū (Teina)</t>
  </si>
  <si>
    <t>2018 Partnership School Kura Hourua Operational Funding payments - based on projected opening rolls</t>
  </si>
  <si>
    <t>Te Rangihakahaka Centre for Science and Technology</t>
  </si>
  <si>
    <t>Primary Roll</t>
  </si>
  <si>
    <t>Secondary Roll</t>
  </si>
  <si>
    <t xml:space="preserve">The tables below show total operational funding payments to each Partnership School based on their projected opening 2018 rolls (quarter 1 payment). Operational payments are calculated each quarter based on terms and conditions agreed in each Partnership School contract. Quarter 2, 3 and 4 payments in 2018 may vary as the payment calculation is based on the number of students at each year level in each school and this subject to change. Where they may be applicable, the amounts below exclude Variable Operational payments (including Maori Language Funding) and the Property Expansion Payments; and the amounts include the 1% retention funding (that would be paid to sponsors once the final assessment for 2018 has been completed). The figures below are exclusive of GST.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</si>
</sst>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1" xfId="0" applyFont="1" applyBorder="1"/>
    <xf numFmtId="164" fontId="0" fillId="0" borderId="1" xfId="1" applyNumberFormat="1" applyFont="1" applyBorder="1"/>
    <xf numFmtId="164" fontId="0" fillId="0" borderId="2" xfId="1" applyNumberFormat="1" applyFont="1" applyBorder="1"/>
    <xf numFmtId="0" fontId="3" fillId="0" borderId="1" xfId="0" applyFont="1" applyBorder="1"/>
    <xf numFmtId="164" fontId="3" fillId="0" borderId="1" xfId="1" applyNumberFormat="1" applyFont="1" applyBorder="1"/>
    <xf numFmtId="0" fontId="3" fillId="0" borderId="0" xfId="0" applyFont="1" applyFill="1" applyBorder="1"/>
    <xf numFmtId="0" fontId="3" fillId="0" borderId="0" xfId="0" applyFont="1"/>
    <xf numFmtId="0" fontId="2" fillId="2" borderId="1" xfId="0" applyFont="1" applyFill="1" applyBorder="1" applyAlignment="1">
      <alignment vertical="center" wrapText="1"/>
    </xf>
    <xf numFmtId="164" fontId="0" fillId="0" borderId="1" xfId="1" applyNumberFormat="1" applyFont="1" applyFill="1" applyBorder="1"/>
    <xf numFmtId="0" fontId="3" fillId="0" borderId="7" xfId="0" applyFont="1" applyBorder="1"/>
    <xf numFmtId="164" fontId="3" fillId="0" borderId="7" xfId="1" applyNumberFormat="1" applyFont="1" applyBorder="1"/>
    <xf numFmtId="0" fontId="4" fillId="0" borderId="1" xfId="0" applyFont="1" applyBorder="1"/>
    <xf numFmtId="0" fontId="1" fillId="0" borderId="1" xfId="1" applyNumberFormat="1" applyFont="1" applyBorder="1"/>
    <xf numFmtId="0" fontId="0" fillId="0" borderId="1" xfId="0" applyFont="1" applyFill="1" applyBorder="1"/>
    <xf numFmtId="0" fontId="0" fillId="0" borderId="0" xfId="0" applyFont="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education.govt.nz/Users/routs/AppData/Local/Microsoft/Windows/Temporary%20Internet%20Files/Content.Outlook/RKPTQE26/SR%20Copy%20of%202018%20Funding%20Work%20Book%20with%20R4%2007-0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18 R1&amp;2 Funding Workbook"/>
      <sheetName val="SAMS decile recalc"/>
      <sheetName val="Q1 R3 Funding Workbook"/>
      <sheetName val="Finals Table for Memo"/>
      <sheetName val="R3 Funding Notice Template"/>
      <sheetName val="Overriding Min Roll Payment R4"/>
      <sheetName val="R4 Funding Calcs ACTUAL ROLL"/>
      <sheetName val="TRCST Funding Min Roll"/>
      <sheetName val="TRCST Funding Actual Roll"/>
    </sheetNames>
    <sheetDataSet>
      <sheetData sheetId="0"/>
      <sheetData sheetId="1"/>
      <sheetData sheetId="2">
        <row r="6">
          <cell r="F6">
            <v>145032.79999999999</v>
          </cell>
        </row>
        <row r="8">
          <cell r="F8">
            <v>704975.24435302068</v>
          </cell>
        </row>
        <row r="10">
          <cell r="F10">
            <v>15180</v>
          </cell>
        </row>
        <row r="30">
          <cell r="F30">
            <v>380380.80000000005</v>
          </cell>
        </row>
        <row r="32">
          <cell r="F32">
            <v>131064.74420423807</v>
          </cell>
        </row>
        <row r="33">
          <cell r="F33">
            <v>368738.18382822367</v>
          </cell>
        </row>
        <row r="34">
          <cell r="F34">
            <v>897241.22008566279</v>
          </cell>
        </row>
        <row r="35">
          <cell r="F35">
            <v>43057.801033363394</v>
          </cell>
        </row>
        <row r="36">
          <cell r="F36">
            <v>44160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view="pageBreakPreview" topLeftCell="A2" zoomScaleNormal="100" zoomScaleSheetLayoutView="100" workbookViewId="0">
      <selection activeCell="A3" sqref="A3:I3"/>
    </sheetView>
  </sheetViews>
  <sheetFormatPr defaultColWidth="9.140625" defaultRowHeight="15" x14ac:dyDescent="0.25"/>
  <cols>
    <col min="1" max="1" width="50.7109375" style="1" customWidth="1"/>
    <col min="2" max="9" width="15.7109375" style="1" customWidth="1"/>
    <col min="10" max="16384" width="9.140625" style="1"/>
  </cols>
  <sheetData>
    <row r="1" spans="1:9" x14ac:dyDescent="0.25">
      <c r="A1" s="10" t="s">
        <v>25</v>
      </c>
    </row>
    <row r="3" spans="1:9" ht="65.25" customHeight="1" x14ac:dyDescent="0.25">
      <c r="A3" s="18" t="s">
        <v>29</v>
      </c>
      <c r="B3" s="18"/>
      <c r="C3" s="18"/>
      <c r="D3" s="18"/>
      <c r="E3" s="18"/>
      <c r="F3" s="18"/>
      <c r="G3" s="18"/>
      <c r="H3" s="18"/>
      <c r="I3" s="18"/>
    </row>
    <row r="5" spans="1:9" x14ac:dyDescent="0.25">
      <c r="A5" s="10" t="s">
        <v>12</v>
      </c>
      <c r="B5" s="19" t="s">
        <v>0</v>
      </c>
      <c r="C5" s="20"/>
      <c r="D5" s="20"/>
      <c r="E5" s="20"/>
      <c r="F5" s="20"/>
      <c r="G5" s="20"/>
      <c r="H5" s="20"/>
      <c r="I5" s="21"/>
    </row>
    <row r="6" spans="1:9" ht="45" x14ac:dyDescent="0.25">
      <c r="A6" s="11" t="s">
        <v>22</v>
      </c>
      <c r="B6" s="2" t="s">
        <v>1</v>
      </c>
      <c r="C6" s="2" t="s">
        <v>21</v>
      </c>
      <c r="D6" s="2" t="s">
        <v>2</v>
      </c>
      <c r="E6" s="2" t="s">
        <v>3</v>
      </c>
      <c r="F6" s="2" t="s">
        <v>4</v>
      </c>
      <c r="G6" s="2" t="s">
        <v>23</v>
      </c>
      <c r="H6" s="2" t="s">
        <v>5</v>
      </c>
      <c r="I6" s="3" t="s">
        <v>24</v>
      </c>
    </row>
    <row r="7" spans="1:9" x14ac:dyDescent="0.25">
      <c r="A7" s="4" t="s">
        <v>6</v>
      </c>
      <c r="B7" s="5">
        <v>457776</v>
      </c>
      <c r="C7" s="5">
        <v>572608</v>
      </c>
      <c r="D7" s="5">
        <v>208350</v>
      </c>
      <c r="E7" s="5">
        <v>812926</v>
      </c>
      <c r="F7" s="5">
        <v>572982</v>
      </c>
      <c r="G7" s="5">
        <v>662160</v>
      </c>
      <c r="H7" s="5">
        <v>209739</v>
      </c>
      <c r="I7" s="6">
        <v>142091</v>
      </c>
    </row>
    <row r="8" spans="1:9" x14ac:dyDescent="0.25">
      <c r="A8" s="4" t="s">
        <v>7</v>
      </c>
      <c r="B8" s="5">
        <v>11912.58</v>
      </c>
      <c r="C8" s="5">
        <v>14252.960000000001</v>
      </c>
      <c r="D8" s="5">
        <v>6361.62</v>
      </c>
      <c r="E8" s="5">
        <v>20916.86</v>
      </c>
      <c r="F8" s="5">
        <v>14743.02</v>
      </c>
      <c r="G8" s="5">
        <v>16304.800000000001</v>
      </c>
      <c r="H8" s="5">
        <v>6361.62</v>
      </c>
      <c r="I8" s="6">
        <v>4309.78</v>
      </c>
    </row>
    <row r="9" spans="1:9" x14ac:dyDescent="0.25">
      <c r="A9" s="4" t="s">
        <v>8</v>
      </c>
      <c r="B9" s="5">
        <v>598380.17000000004</v>
      </c>
      <c r="C9" s="5">
        <v>1044032.5431667572</v>
      </c>
      <c r="D9" s="5">
        <v>152727.78588612357</v>
      </c>
      <c r="E9" s="5">
        <v>1044032.5431667572</v>
      </c>
      <c r="F9" s="5">
        <v>598380.17000000004</v>
      </c>
      <c r="G9" s="5">
        <v>1044032.5431667572</v>
      </c>
      <c r="H9" s="5">
        <v>152727.78588612357</v>
      </c>
      <c r="I9" s="6">
        <v>152727.78588612357</v>
      </c>
    </row>
    <row r="10" spans="1:9" x14ac:dyDescent="0.25">
      <c r="A10" s="4" t="s">
        <v>9</v>
      </c>
      <c r="B10" s="5">
        <v>49680</v>
      </c>
      <c r="C10" s="5">
        <v>52992</v>
      </c>
      <c r="D10" s="5">
        <v>30360</v>
      </c>
      <c r="E10" s="5">
        <v>58236</v>
      </c>
      <c r="F10" s="5">
        <v>62100</v>
      </c>
      <c r="G10" s="5">
        <v>35880</v>
      </c>
      <c r="H10" s="5">
        <v>30360</v>
      </c>
      <c r="I10" s="6">
        <v>31188</v>
      </c>
    </row>
    <row r="11" spans="1:9" x14ac:dyDescent="0.25">
      <c r="A11" s="4" t="s">
        <v>10</v>
      </c>
      <c r="B11" s="5">
        <v>440248.25650325033</v>
      </c>
      <c r="C11" s="5">
        <v>0</v>
      </c>
      <c r="D11" s="5">
        <v>538081.20239286148</v>
      </c>
      <c r="E11" s="5">
        <v>308173.7795522752</v>
      </c>
      <c r="F11" s="5">
        <v>562539.4388652643</v>
      </c>
      <c r="G11" s="5">
        <v>0</v>
      </c>
      <c r="H11" s="5">
        <v>538081.20239286148</v>
      </c>
      <c r="I11" s="6">
        <v>552756.14427630324</v>
      </c>
    </row>
    <row r="12" spans="1:9" x14ac:dyDescent="0.25">
      <c r="A12" s="4" t="s">
        <v>19</v>
      </c>
      <c r="B12" s="5">
        <v>504873.42736191401</v>
      </c>
      <c r="C12" s="5">
        <v>1077063.3117054165</v>
      </c>
      <c r="D12" s="5">
        <v>0</v>
      </c>
      <c r="E12" s="5">
        <v>830236.30277292524</v>
      </c>
      <c r="F12" s="5">
        <v>617067.52233122825</v>
      </c>
      <c r="G12" s="5">
        <v>729261.61730054254</v>
      </c>
      <c r="H12" s="5">
        <v>0</v>
      </c>
      <c r="I12" s="6">
        <v>0</v>
      </c>
    </row>
    <row r="13" spans="1:9" x14ac:dyDescent="0.25">
      <c r="A13" s="4" t="s">
        <v>20</v>
      </c>
      <c r="B13" s="5">
        <v>74068.2</v>
      </c>
      <c r="C13" s="5">
        <v>0</v>
      </c>
      <c r="D13" s="5">
        <v>0</v>
      </c>
      <c r="E13" s="5">
        <v>0</v>
      </c>
      <c r="F13" s="5">
        <v>0</v>
      </c>
      <c r="G13" s="5">
        <v>0</v>
      </c>
      <c r="H13" s="5">
        <v>0</v>
      </c>
      <c r="I13" s="5">
        <v>0</v>
      </c>
    </row>
    <row r="14" spans="1:9" x14ac:dyDescent="0.25">
      <c r="A14" s="13" t="s">
        <v>11</v>
      </c>
      <c r="B14" s="14">
        <f>SUM(B7:B13)</f>
        <v>2136938.6338651646</v>
      </c>
      <c r="C14" s="14">
        <f t="shared" ref="C14:I14" si="0">SUM(C7:C13)</f>
        <v>2760948.8148721736</v>
      </c>
      <c r="D14" s="14">
        <f>SUM(D7:D13)</f>
        <v>935880.60827898502</v>
      </c>
      <c r="E14" s="14">
        <f t="shared" si="0"/>
        <v>3074521.4854919575</v>
      </c>
      <c r="F14" s="14">
        <f t="shared" si="0"/>
        <v>2427812.1511964928</v>
      </c>
      <c r="G14" s="14">
        <f t="shared" si="0"/>
        <v>2487638.9604672999</v>
      </c>
      <c r="H14" s="14">
        <f t="shared" si="0"/>
        <v>937269.60827898502</v>
      </c>
      <c r="I14" s="14">
        <f t="shared" si="0"/>
        <v>883072.71016242681</v>
      </c>
    </row>
    <row r="15" spans="1:9" x14ac:dyDescent="0.25">
      <c r="A15" s="15" t="s">
        <v>27</v>
      </c>
      <c r="B15" s="16">
        <v>90</v>
      </c>
      <c r="C15" s="16">
        <v>0</v>
      </c>
      <c r="D15" s="16">
        <v>110</v>
      </c>
      <c r="E15" s="16">
        <v>63</v>
      </c>
      <c r="F15" s="16">
        <v>115</v>
      </c>
      <c r="G15" s="16">
        <v>0</v>
      </c>
      <c r="H15" s="16">
        <v>110</v>
      </c>
      <c r="I15" s="16">
        <v>113</v>
      </c>
    </row>
    <row r="16" spans="1:9" x14ac:dyDescent="0.25">
      <c r="A16" s="15" t="s">
        <v>28</v>
      </c>
      <c r="B16" s="16">
        <v>90</v>
      </c>
      <c r="C16" s="16">
        <v>192</v>
      </c>
      <c r="D16" s="16"/>
      <c r="E16" s="16">
        <v>148</v>
      </c>
      <c r="F16" s="16">
        <v>110</v>
      </c>
      <c r="G16" s="16">
        <v>130</v>
      </c>
      <c r="H16" s="16">
        <v>0</v>
      </c>
      <c r="I16" s="16">
        <v>0</v>
      </c>
    </row>
    <row r="18" spans="1:4" x14ac:dyDescent="0.25">
      <c r="A18" s="9" t="s">
        <v>13</v>
      </c>
      <c r="B18" s="22" t="s">
        <v>0</v>
      </c>
      <c r="C18" s="23"/>
      <c r="D18" s="23"/>
    </row>
    <row r="19" spans="1:4" ht="75" x14ac:dyDescent="0.25">
      <c r="A19" s="11" t="s">
        <v>22</v>
      </c>
      <c r="B19" s="2" t="s">
        <v>17</v>
      </c>
      <c r="C19" s="2" t="s">
        <v>18</v>
      </c>
      <c r="D19" s="2" t="s">
        <v>26</v>
      </c>
    </row>
    <row r="20" spans="1:4" x14ac:dyDescent="0.25">
      <c r="A20" s="4" t="s">
        <v>14</v>
      </c>
      <c r="B20" s="5">
        <f>'[1]Q1 R3 Funding Workbook'!$F$6</f>
        <v>145032.79999999999</v>
      </c>
      <c r="C20" s="5">
        <f>'[1]Q1 R3 Funding Workbook'!$F$30</f>
        <v>380380.80000000005</v>
      </c>
      <c r="D20" s="5">
        <v>191169.72</v>
      </c>
    </row>
    <row r="21" spans="1:4" x14ac:dyDescent="0.25">
      <c r="A21" s="4" t="s">
        <v>15</v>
      </c>
      <c r="B21" s="5">
        <f>'[1]Q1 R3 Funding Workbook'!$F$8</f>
        <v>704975.24435302068</v>
      </c>
      <c r="C21" s="5">
        <f>SUM('[1]Q1 R3 Funding Workbook'!$F$32:$F$35)</f>
        <v>1440101.949151488</v>
      </c>
      <c r="D21" s="12">
        <v>705954.02</v>
      </c>
    </row>
    <row r="22" spans="1:4" x14ac:dyDescent="0.25">
      <c r="A22" s="4" t="s">
        <v>16</v>
      </c>
      <c r="B22" s="5">
        <f>'[1]Q1 R3 Funding Workbook'!$F$10</f>
        <v>15180</v>
      </c>
      <c r="C22" s="5">
        <f>'[1]Q1 R3 Funding Workbook'!$F$36</f>
        <v>44160</v>
      </c>
      <c r="D22" s="5">
        <v>22080</v>
      </c>
    </row>
    <row r="23" spans="1:4" x14ac:dyDescent="0.25">
      <c r="A23" s="7" t="s">
        <v>11</v>
      </c>
      <c r="B23" s="8">
        <f>SUM(B20:B22)</f>
        <v>865188.04435302061</v>
      </c>
      <c r="C23" s="8">
        <f t="shared" ref="C23:D23" si="1">SUM(C20:C22)</f>
        <v>1864642.7491514881</v>
      </c>
      <c r="D23" s="8">
        <f t="shared" si="1"/>
        <v>919203.74</v>
      </c>
    </row>
    <row r="24" spans="1:4" x14ac:dyDescent="0.25">
      <c r="A24" s="15" t="s">
        <v>27</v>
      </c>
      <c r="B24" s="4"/>
      <c r="C24" s="4"/>
      <c r="D24" s="4"/>
    </row>
    <row r="25" spans="1:4" x14ac:dyDescent="0.25">
      <c r="A25" s="15" t="s">
        <v>28</v>
      </c>
      <c r="B25" s="4">
        <v>55</v>
      </c>
      <c r="C25" s="17">
        <v>160</v>
      </c>
      <c r="D25" s="17">
        <v>80</v>
      </c>
    </row>
  </sheetData>
  <mergeCells count="3">
    <mergeCell ref="A3:I3"/>
    <mergeCell ref="B5:I5"/>
    <mergeCell ref="B18:D18"/>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2018-07-19T21:20:54Z</dcterms:created>
  <dcterms:modified xsi:type="dcterms:W3CDTF">2018-07-29T22:45:38Z</dcterms:modified>
</cp:coreProperties>
</file>